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<sst xmlns="http://schemas.openxmlformats.org/spreadsheetml/2006/main" count="182" uniqueCount="138">
  <si>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</si>
  <si>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</si>
  <si>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</si>
  <si>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</si>
  <si>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</si>
  <si>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</si>
  <si>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</si>
  <si>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</si>
  <si>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>занятий в подгруппах
 (лаб. И практ. Занятий)</t>
  </si>
  <si>
    <t>курсовых работ (проектов</t>
  </si>
  <si>
    <t>II курс</t>
  </si>
  <si>
    <t>I курс</t>
  </si>
  <si>
    <t>III курс</t>
  </si>
  <si>
    <t>1 сем.
17 нед.</t>
  </si>
  <si>
    <t>О.00</t>
  </si>
  <si>
    <t>История</t>
  </si>
  <si>
    <t>Иностранный язык</t>
  </si>
  <si>
    <t>П.00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</si>
  <si>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</si>
  <si>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</si>
  <si>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</si>
  <si>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</si>
  <si>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</si>
  <si>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</si>
  <si>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</si>
  <si>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</si>
  <si>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</si>
  <si>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</si>
  <si>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</si>
  <si>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</si>
  <si>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</si>
  <si>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</si>
  <si>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</si>
  <si>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</si>
  <si>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Всего</t>
  </si>
  <si>
    <t>ГИА</t>
  </si>
  <si>
    <t>учебной практики</t>
  </si>
  <si>
    <t>экзаменов</t>
  </si>
  <si>
    <t>дифф. зачетов</t>
  </si>
  <si>
    <t>зачетов</t>
  </si>
  <si>
    <t>Обществознание (вкл. экономику и право)</t>
  </si>
  <si>
    <t>Химия</t>
  </si>
  <si>
    <t xml:space="preserve">Физическая культура </t>
  </si>
  <si>
    <t>Физика</t>
  </si>
  <si>
    <t>в т. ч.</t>
  </si>
  <si>
    <t>ОП.01</t>
  </si>
  <si>
    <t>ОП.02</t>
  </si>
  <si>
    <t>ОП.03</t>
  </si>
  <si>
    <t>ОП.04</t>
  </si>
  <si>
    <t>ОП.05</t>
  </si>
  <si>
    <t>ФК.00</t>
  </si>
  <si>
    <t>Распределение обязательной нагрузки по курсам и
 семестрам (час. в семестр)</t>
  </si>
  <si>
    <t>самостоятельная</t>
  </si>
  <si>
    <t>1 семестр</t>
  </si>
  <si>
    <t>2 семестр</t>
  </si>
  <si>
    <t>3 семестр</t>
  </si>
  <si>
    <t>4 семестр</t>
  </si>
  <si>
    <t>5 семестр</t>
  </si>
  <si>
    <t>дз</t>
  </si>
  <si>
    <t>з</t>
  </si>
  <si>
    <t>Учебная практика</t>
  </si>
  <si>
    <t>Производственная  практика</t>
  </si>
  <si>
    <t xml:space="preserve">План учебного процесса </t>
  </si>
  <si>
    <t>Государственная итоговая  аттестация:</t>
  </si>
  <si>
    <t>Выпускная практическая квалификационная работа и письменная экзаменационная работа</t>
  </si>
  <si>
    <t>Государственная итоговая аттестация</t>
  </si>
  <si>
    <t>дисциплин и  МДК</t>
  </si>
  <si>
    <t>6 семестр</t>
  </si>
  <si>
    <t>Защита выпускной  квалификационной работы с 15.06 по 28.06</t>
  </si>
  <si>
    <t>ОБЖ</t>
  </si>
  <si>
    <t>Информатика</t>
  </si>
  <si>
    <t>Основы учебно-исследовательской и проектной деятельности</t>
  </si>
  <si>
    <t xml:space="preserve">Русский язык </t>
  </si>
  <si>
    <t>Литература</t>
  </si>
  <si>
    <r>
      <t>Консультации</t>
    </r>
    <r>
      <rPr>
        <sz val="11"/>
        <color indexed="8"/>
        <rFont val="Times New Roman"/>
        <family val="1"/>
      </rPr>
      <t xml:space="preserve"> из расчета 4 часа на одного обучающегося на каждый учебный год</t>
    </r>
  </si>
  <si>
    <r>
      <t>производст. практики / 
преддипл. практика</t>
    </r>
    <r>
      <rPr>
        <i/>
        <sz val="11"/>
        <color indexed="8"/>
        <rFont val="Times New Roman"/>
        <family val="1"/>
      </rPr>
      <t xml:space="preserve"> </t>
    </r>
  </si>
  <si>
    <t>Э
кв</t>
  </si>
  <si>
    <t xml:space="preserve">Общепрофессиональный учебный  цикл </t>
  </si>
  <si>
    <t>Профессиональный учебный цикл</t>
  </si>
  <si>
    <t>Астрономия</t>
  </si>
  <si>
    <t>15.01.21</t>
  </si>
  <si>
    <t>Электромонтер охранно-пожарной сигнализации</t>
  </si>
  <si>
    <t>Определение мест установки оборудования, аппаратуры и приборов охранной, тревожной, пожарной и охранно-пожарной сигнализации</t>
  </si>
  <si>
    <t>Правила обследования объектов и определения мест установки технических средств систем безопасности</t>
  </si>
  <si>
    <t>ПМ.04</t>
  </si>
  <si>
    <t>МДК.04.01</t>
  </si>
  <si>
    <t>УП.04</t>
  </si>
  <si>
    <t>ПП.04</t>
  </si>
  <si>
    <t>ПМ.05</t>
  </si>
  <si>
    <t>МДК.05.01</t>
  </si>
  <si>
    <t>УП.05</t>
  </si>
  <si>
    <t>ПП.05</t>
  </si>
  <si>
    <t>Технология установки и монтажа технических средств систем безопасности</t>
  </si>
  <si>
    <t>Технология обслуживания приборов контроля и защиты состояния источников бесперебойного и резервного электропитания</t>
  </si>
  <si>
    <t>Основы диагностики и мониторинга технических средств систем безопасности</t>
  </si>
  <si>
    <t>ОП.06</t>
  </si>
  <si>
    <t>ОП.07</t>
  </si>
  <si>
    <t>ОП.08</t>
  </si>
  <si>
    <t>Основы черчения</t>
  </si>
  <si>
    <t>Основы электротехники</t>
  </si>
  <si>
    <t>Основы электроматериаловедения</t>
  </si>
  <si>
    <t>Основы радиоэлектроники</t>
  </si>
  <si>
    <t>Основы автоматизации производства</t>
  </si>
  <si>
    <t>Основы экономики организации</t>
  </si>
  <si>
    <t>Общеобразовательный цикл</t>
  </si>
  <si>
    <t>Обязательная часть учебных циклов ППКРС и раздела "Физическая культура"</t>
  </si>
  <si>
    <t>Эксплуатация смонтированного оборудования, 
систем и комплексов охранной, тревожной, пожарной и охранно-пожарной сигнализации</t>
  </si>
  <si>
    <t>Диагностика и мониторинг систем и комплексов охранной, тревожной, пожарной и охранно-пожарной сигнализации</t>
  </si>
  <si>
    <t xml:space="preserve">Обслуживание источников основного и резервного электропитания
</t>
  </si>
  <si>
    <t>Основы электробезопасности</t>
  </si>
  <si>
    <t>Э</t>
  </si>
  <si>
    <t>3 сем.
12 нед.</t>
  </si>
  <si>
    <t>4 сем.
12 нед.</t>
  </si>
  <si>
    <t>Выполнение работ по установке и монтажу оборудования, аппаратов и приборов охранной, тревожной, пожарной и охранно-пожарной сигнализации</t>
  </si>
  <si>
    <t>Основы эксплуатации технических средств систем безопасности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</si>
  <si>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</si>
  <si>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</si>
  <si>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</si>
  <si>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</si>
  <si>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</si>
  <si>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</si>
  <si>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</si>
  <si>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</si>
  <si>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</si>
  <si>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</si>
  <si>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</si>
  <si>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</si>
  <si>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</si>
  <si>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Математика</t>
  </si>
  <si>
    <t>Эк</t>
  </si>
  <si>
    <t>5 сем.
10 нед.</t>
  </si>
  <si>
    <t>6 сем.
6 нед.</t>
  </si>
  <si>
    <t>2 сем.
21 нед.</t>
  </si>
  <si>
    <t>Общие учебные дисциплины</t>
  </si>
  <si>
    <t>По выбору из объязательных предметных областей</t>
  </si>
  <si>
    <t>Родная литература</t>
  </si>
  <si>
    <t>Дополнительные учебные дисциплины</t>
  </si>
  <si>
    <t>УД.01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</si>
</sst>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1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right"/>
    </xf>
    <xf numFmtId="0" fontId="10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0" fillId="0" borderId="17" xfId="0" applyFont="1" applyBorder="1" applyAlignment="1">
      <alignment/>
    </xf>
    <xf numFmtId="0" fontId="45" fillId="0" borderId="14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0" fillId="0" borderId="19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46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/>
    </xf>
    <xf numFmtId="12" fontId="8" fillId="0" borderId="20" xfId="0" applyNumberFormat="1" applyFont="1" applyBorder="1" applyAlignment="1">
      <alignment wrapText="1"/>
    </xf>
    <xf numFmtId="12" fontId="45" fillId="0" borderId="14" xfId="0" applyNumberFormat="1" applyFont="1" applyBorder="1" applyAlignment="1">
      <alignment/>
    </xf>
    <xf numFmtId="0" fontId="8" fillId="0" borderId="20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5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3" fillId="0" borderId="2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="80" zoomScaleSheetLayoutView="80" workbookViewId="0" topLeftCell="A1">
      <selection activeCell="C1" sqref="C1:D1"/>
    </sheetView>
  </sheetViews>
  <sheetFormatPr defaultColWidth="9.140625" defaultRowHeight="15"/>
  <cols>
    <col min="1" max="1" width="12.00390625" style="55" customWidth="1"/>
    <col min="2" max="2" width="66.140625" style="55" customWidth="1"/>
    <col min="3" max="8" width="3.421875" style="55" customWidth="1"/>
    <col min="9" max="9" width="6.421875" style="55" customWidth="1"/>
    <col min="10" max="10" width="6.57421875" style="55" customWidth="1"/>
    <col min="11" max="13" width="6.421875" style="55" customWidth="1"/>
    <col min="14" max="14" width="5.140625" style="55" customWidth="1"/>
    <col min="15" max="20" width="6.28125" style="55" customWidth="1"/>
    <col min="21" max="16384" width="8.8515625" style="55" customWidth="1"/>
  </cols>
  <sheetData>
    <row r="1" spans="1:20" ht="17.25">
      <c r="A1" s="109" t="s">
        <v>62</v>
      </c>
      <c r="B1" s="109"/>
      <c r="C1" s="83">
        <v>2022</v>
      </c>
      <c r="D1" s="83"/>
      <c r="E1" s="3"/>
      <c r="F1" s="3"/>
      <c r="G1" s="3"/>
      <c r="H1" s="104" t="s">
        <v>80</v>
      </c>
      <c r="I1" s="104"/>
      <c r="J1" s="104"/>
      <c r="K1" s="105" t="s">
        <v>81</v>
      </c>
      <c r="L1" s="105"/>
      <c r="M1" s="105"/>
      <c r="N1" s="105"/>
      <c r="O1" s="106"/>
      <c r="P1" s="106"/>
      <c r="Q1" s="106"/>
      <c r="R1" s="106"/>
      <c r="S1" s="106"/>
      <c r="T1" s="106"/>
    </row>
    <row r="2" spans="1:20" ht="37.5" customHeight="1">
      <c r="A2" s="94" t="s">
        <v>0</v>
      </c>
      <c r="B2" s="93" t="s">
        <v>1</v>
      </c>
      <c r="C2" s="84" t="s">
        <v>2</v>
      </c>
      <c r="D2" s="85"/>
      <c r="E2" s="85"/>
      <c r="F2" s="85"/>
      <c r="G2" s="85"/>
      <c r="H2" s="86"/>
      <c r="I2" s="110" t="s">
        <v>3</v>
      </c>
      <c r="J2" s="110"/>
      <c r="K2" s="111"/>
      <c r="L2" s="111"/>
      <c r="M2" s="111"/>
      <c r="N2" s="112"/>
      <c r="O2" s="93" t="s">
        <v>51</v>
      </c>
      <c r="P2" s="110"/>
      <c r="Q2" s="110"/>
      <c r="R2" s="110"/>
      <c r="S2" s="110"/>
      <c r="T2" s="110"/>
    </row>
    <row r="3" spans="1:20" ht="20.25" customHeight="1">
      <c r="A3" s="94"/>
      <c r="B3" s="93"/>
      <c r="C3" s="87"/>
      <c r="D3" s="88"/>
      <c r="E3" s="88"/>
      <c r="F3" s="88"/>
      <c r="G3" s="88"/>
      <c r="H3" s="89"/>
      <c r="I3" s="77" t="s">
        <v>4</v>
      </c>
      <c r="J3" s="77" t="s">
        <v>52</v>
      </c>
      <c r="K3" s="93" t="s">
        <v>6</v>
      </c>
      <c r="L3" s="93"/>
      <c r="M3" s="93"/>
      <c r="N3" s="116"/>
      <c r="O3" s="115" t="s">
        <v>11</v>
      </c>
      <c r="P3" s="115"/>
      <c r="Q3" s="115" t="s">
        <v>10</v>
      </c>
      <c r="R3" s="115"/>
      <c r="S3" s="115" t="s">
        <v>12</v>
      </c>
      <c r="T3" s="115"/>
    </row>
    <row r="4" spans="1:20" ht="13.5" customHeight="1">
      <c r="A4" s="94"/>
      <c r="B4" s="93"/>
      <c r="C4" s="90"/>
      <c r="D4" s="91"/>
      <c r="E4" s="91"/>
      <c r="F4" s="91"/>
      <c r="G4" s="91"/>
      <c r="H4" s="92"/>
      <c r="I4" s="77"/>
      <c r="J4" s="77"/>
      <c r="K4" s="77" t="s">
        <v>5</v>
      </c>
      <c r="L4" s="113" t="s">
        <v>44</v>
      </c>
      <c r="M4" s="113"/>
      <c r="N4" s="114"/>
      <c r="O4" s="95" t="s">
        <v>13</v>
      </c>
      <c r="P4" s="95" t="s">
        <v>132</v>
      </c>
      <c r="Q4" s="95" t="s">
        <v>111</v>
      </c>
      <c r="R4" s="95" t="s">
        <v>112</v>
      </c>
      <c r="S4" s="95" t="s">
        <v>130</v>
      </c>
      <c r="T4" s="95" t="s">
        <v>131</v>
      </c>
    </row>
    <row r="5" spans="1:20" ht="85.5" customHeight="1">
      <c r="A5" s="94"/>
      <c r="B5" s="93"/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67</v>
      </c>
      <c r="I5" s="77"/>
      <c r="J5" s="77"/>
      <c r="K5" s="77"/>
      <c r="L5" s="1" t="s">
        <v>7</v>
      </c>
      <c r="M5" s="1" t="s">
        <v>8</v>
      </c>
      <c r="N5" s="46" t="s">
        <v>9</v>
      </c>
      <c r="O5" s="96"/>
      <c r="P5" s="96"/>
      <c r="Q5" s="96"/>
      <c r="R5" s="96"/>
      <c r="S5" s="96"/>
      <c r="T5" s="96"/>
    </row>
    <row r="6" spans="1:20" ht="13.5">
      <c r="A6" s="56">
        <v>1</v>
      </c>
      <c r="B6" s="56">
        <v>2</v>
      </c>
      <c r="C6" s="56"/>
      <c r="D6" s="56"/>
      <c r="E6" s="56"/>
      <c r="F6" s="56"/>
      <c r="G6" s="56"/>
      <c r="H6" s="56"/>
      <c r="I6" s="56">
        <v>4</v>
      </c>
      <c r="J6" s="56"/>
      <c r="K6" s="56">
        <v>5</v>
      </c>
      <c r="L6" s="56">
        <v>6</v>
      </c>
      <c r="M6" s="56">
        <v>7</v>
      </c>
      <c r="N6" s="57">
        <v>8</v>
      </c>
      <c r="O6" s="56">
        <v>9</v>
      </c>
      <c r="P6" s="56">
        <v>10</v>
      </c>
      <c r="Q6" s="56">
        <v>11</v>
      </c>
      <c r="R6" s="56">
        <v>12</v>
      </c>
      <c r="S6" s="56">
        <v>13</v>
      </c>
      <c r="T6" s="56">
        <v>14</v>
      </c>
    </row>
    <row r="7" spans="1:20" ht="0.75" customHeight="1" hidden="1">
      <c r="A7" s="58"/>
      <c r="B7" s="56"/>
      <c r="C7" s="59"/>
      <c r="D7" s="59"/>
      <c r="E7" s="59"/>
      <c r="F7" s="59"/>
      <c r="G7" s="59"/>
      <c r="H7" s="59"/>
      <c r="I7" s="56"/>
      <c r="J7" s="56"/>
      <c r="K7" s="56"/>
      <c r="L7" s="56"/>
      <c r="M7" s="56"/>
      <c r="N7" s="57"/>
      <c r="O7" s="56">
        <v>17</v>
      </c>
      <c r="P7" s="56">
        <v>22</v>
      </c>
      <c r="Q7" s="56">
        <v>12</v>
      </c>
      <c r="R7" s="56">
        <v>12</v>
      </c>
      <c r="S7" s="56">
        <v>9</v>
      </c>
      <c r="T7" s="56">
        <v>5</v>
      </c>
    </row>
    <row r="8" spans="1:20" ht="17.25" customHeight="1">
      <c r="A8" s="7" t="s">
        <v>14</v>
      </c>
      <c r="B8" s="5" t="s">
        <v>104</v>
      </c>
      <c r="C8" s="23"/>
      <c r="D8" s="23"/>
      <c r="E8" s="23"/>
      <c r="F8" s="23"/>
      <c r="G8" s="23"/>
      <c r="H8" s="23"/>
      <c r="I8" s="33">
        <f>SUM(I10:I25)</f>
        <v>3078</v>
      </c>
      <c r="J8" s="33">
        <f>SUM(J10:J25)</f>
        <v>1026</v>
      </c>
      <c r="K8" s="33">
        <f>SUM(K10:K25)</f>
        <v>2052</v>
      </c>
      <c r="L8" s="24">
        <f>SUM(L10:L23)</f>
        <v>1340</v>
      </c>
      <c r="M8" s="24">
        <f>SUM(M10:M23)</f>
        <v>674</v>
      </c>
      <c r="N8" s="43">
        <f>SUM(N10:N23)</f>
        <v>0</v>
      </c>
      <c r="O8" s="25"/>
      <c r="P8" s="25"/>
      <c r="Q8" s="25"/>
      <c r="R8" s="25"/>
      <c r="S8" s="25"/>
      <c r="T8" s="25"/>
    </row>
    <row r="9" spans="1:20" ht="17.25" customHeight="1">
      <c r="A9" s="79" t="s">
        <v>133</v>
      </c>
      <c r="B9" s="80"/>
      <c r="C9" s="51"/>
      <c r="D9" s="23"/>
      <c r="E9" s="23"/>
      <c r="F9" s="23"/>
      <c r="G9" s="23"/>
      <c r="H9" s="23"/>
      <c r="I9" s="33"/>
      <c r="J9" s="33"/>
      <c r="K9" s="33"/>
      <c r="L9" s="24"/>
      <c r="M9" s="24"/>
      <c r="N9" s="43"/>
      <c r="O9" s="25"/>
      <c r="P9" s="25"/>
      <c r="Q9" s="25"/>
      <c r="R9" s="25"/>
      <c r="S9" s="25"/>
      <c r="T9" s="25"/>
    </row>
    <row r="10" spans="1:20" ht="18" customHeight="1">
      <c r="A10" s="8" t="s">
        <v>115</v>
      </c>
      <c r="B10" s="2" t="s">
        <v>72</v>
      </c>
      <c r="C10" s="26"/>
      <c r="D10" s="27" t="s">
        <v>110</v>
      </c>
      <c r="E10" s="27"/>
      <c r="F10" s="49"/>
      <c r="G10" s="27"/>
      <c r="H10" s="31"/>
      <c r="I10" s="29">
        <f aca="true" t="shared" si="0" ref="I10:I17">SUM(J10:K10)</f>
        <v>171</v>
      </c>
      <c r="J10" s="29">
        <f aca="true" t="shared" si="1" ref="J10:J25">K10/2</f>
        <v>57</v>
      </c>
      <c r="K10" s="29">
        <v>114</v>
      </c>
      <c r="L10" s="60">
        <f aca="true" t="shared" si="2" ref="L10:L16">K10-M10</f>
        <v>84</v>
      </c>
      <c r="M10" s="60">
        <v>30</v>
      </c>
      <c r="N10" s="61"/>
      <c r="O10" s="49">
        <v>51</v>
      </c>
      <c r="P10" s="49">
        <v>63</v>
      </c>
      <c r="Q10" s="49"/>
      <c r="R10" s="49"/>
      <c r="S10" s="49"/>
      <c r="T10" s="49"/>
    </row>
    <row r="11" spans="1:20" ht="18" customHeight="1">
      <c r="A11" s="8" t="s">
        <v>116</v>
      </c>
      <c r="B11" s="2" t="s">
        <v>73</v>
      </c>
      <c r="C11" s="26"/>
      <c r="D11" s="49"/>
      <c r="E11" s="31" t="s">
        <v>58</v>
      </c>
      <c r="F11" s="62"/>
      <c r="G11" s="27"/>
      <c r="H11" s="31"/>
      <c r="I11" s="29">
        <f t="shared" si="0"/>
        <v>256.5</v>
      </c>
      <c r="J11" s="29">
        <f t="shared" si="1"/>
        <v>85.5</v>
      </c>
      <c r="K11" s="29">
        <v>171</v>
      </c>
      <c r="L11" s="60">
        <f t="shared" si="2"/>
        <v>171</v>
      </c>
      <c r="M11" s="60">
        <v>0</v>
      </c>
      <c r="N11" s="61"/>
      <c r="O11" s="27">
        <v>51</v>
      </c>
      <c r="P11" s="27">
        <v>84</v>
      </c>
      <c r="Q11" s="49">
        <v>36</v>
      </c>
      <c r="R11" s="49"/>
      <c r="S11" s="49"/>
      <c r="T11" s="49"/>
    </row>
    <row r="12" spans="1:20" ht="18" customHeight="1">
      <c r="A12" s="8" t="s">
        <v>117</v>
      </c>
      <c r="B12" s="2" t="s">
        <v>16</v>
      </c>
      <c r="C12" s="26"/>
      <c r="D12" s="27"/>
      <c r="E12" s="31" t="s">
        <v>58</v>
      </c>
      <c r="F12" s="62"/>
      <c r="G12" s="27"/>
      <c r="H12" s="31"/>
      <c r="I12" s="29">
        <f t="shared" si="0"/>
        <v>256.5</v>
      </c>
      <c r="J12" s="29">
        <f t="shared" si="1"/>
        <v>85.5</v>
      </c>
      <c r="K12" s="29">
        <v>171</v>
      </c>
      <c r="L12" s="60">
        <f t="shared" si="2"/>
        <v>0</v>
      </c>
      <c r="M12" s="60">
        <v>171</v>
      </c>
      <c r="N12" s="61"/>
      <c r="O12" s="27">
        <v>51</v>
      </c>
      <c r="P12" s="27">
        <v>84</v>
      </c>
      <c r="Q12" s="49">
        <v>36</v>
      </c>
      <c r="R12" s="49"/>
      <c r="S12" s="49"/>
      <c r="T12" s="49"/>
    </row>
    <row r="13" spans="1:20" ht="18" customHeight="1">
      <c r="A13" s="8" t="s">
        <v>118</v>
      </c>
      <c r="B13" s="2" t="s">
        <v>128</v>
      </c>
      <c r="C13" s="26"/>
      <c r="D13" s="28"/>
      <c r="E13" s="24"/>
      <c r="F13" s="24"/>
      <c r="G13" s="62" t="s">
        <v>110</v>
      </c>
      <c r="H13" s="31"/>
      <c r="I13" s="29">
        <f t="shared" si="0"/>
        <v>427.5</v>
      </c>
      <c r="J13" s="29">
        <f t="shared" si="1"/>
        <v>142.5</v>
      </c>
      <c r="K13" s="29">
        <v>285</v>
      </c>
      <c r="L13" s="60">
        <f t="shared" si="2"/>
        <v>199</v>
      </c>
      <c r="M13" s="60">
        <v>86</v>
      </c>
      <c r="N13" s="61"/>
      <c r="O13" s="27">
        <v>85</v>
      </c>
      <c r="P13" s="27">
        <v>50</v>
      </c>
      <c r="Q13" s="49">
        <v>40</v>
      </c>
      <c r="R13" s="49">
        <v>62</v>
      </c>
      <c r="S13" s="49">
        <v>48</v>
      </c>
      <c r="T13" s="49"/>
    </row>
    <row r="14" spans="1:20" ht="18" customHeight="1">
      <c r="A14" s="8" t="s">
        <v>119</v>
      </c>
      <c r="B14" s="2" t="s">
        <v>15</v>
      </c>
      <c r="C14" s="26"/>
      <c r="D14" s="28"/>
      <c r="E14" s="31" t="s">
        <v>58</v>
      </c>
      <c r="F14" s="62"/>
      <c r="G14" s="27"/>
      <c r="H14" s="31"/>
      <c r="I14" s="29">
        <f t="shared" si="0"/>
        <v>256.5</v>
      </c>
      <c r="J14" s="29">
        <f t="shared" si="1"/>
        <v>85.5</v>
      </c>
      <c r="K14" s="29">
        <v>171</v>
      </c>
      <c r="L14" s="60">
        <f t="shared" si="2"/>
        <v>171</v>
      </c>
      <c r="M14" s="60">
        <v>0</v>
      </c>
      <c r="N14" s="61"/>
      <c r="O14" s="27">
        <v>51</v>
      </c>
      <c r="P14" s="27">
        <v>72</v>
      </c>
      <c r="Q14" s="49">
        <v>48</v>
      </c>
      <c r="R14" s="49"/>
      <c r="S14" s="49"/>
      <c r="T14" s="49"/>
    </row>
    <row r="15" spans="1:20" ht="18" customHeight="1">
      <c r="A15" s="8" t="s">
        <v>120</v>
      </c>
      <c r="B15" s="2" t="s">
        <v>42</v>
      </c>
      <c r="C15" s="26"/>
      <c r="D15" s="28"/>
      <c r="F15" s="31" t="s">
        <v>58</v>
      </c>
      <c r="G15" s="49"/>
      <c r="H15" s="31"/>
      <c r="I15" s="29">
        <f t="shared" si="0"/>
        <v>256.5</v>
      </c>
      <c r="J15" s="29">
        <f t="shared" si="1"/>
        <v>85.5</v>
      </c>
      <c r="K15" s="29">
        <v>171</v>
      </c>
      <c r="L15" s="60">
        <f t="shared" si="2"/>
        <v>0</v>
      </c>
      <c r="M15" s="60">
        <v>171</v>
      </c>
      <c r="N15" s="61"/>
      <c r="O15" s="27">
        <v>51</v>
      </c>
      <c r="P15" s="27">
        <v>63</v>
      </c>
      <c r="Q15" s="49">
        <v>36</v>
      </c>
      <c r="R15" s="49">
        <v>21</v>
      </c>
      <c r="S15" s="49"/>
      <c r="T15" s="49"/>
    </row>
    <row r="16" spans="1:20" ht="18" customHeight="1">
      <c r="A16" s="8" t="s">
        <v>121</v>
      </c>
      <c r="B16" s="2" t="s">
        <v>69</v>
      </c>
      <c r="C16" s="26"/>
      <c r="D16" s="31" t="s">
        <v>58</v>
      </c>
      <c r="E16" s="28"/>
      <c r="F16" s="62"/>
      <c r="G16" s="27"/>
      <c r="H16" s="31"/>
      <c r="I16" s="29">
        <f t="shared" si="0"/>
        <v>108</v>
      </c>
      <c r="J16" s="29">
        <f t="shared" si="1"/>
        <v>36</v>
      </c>
      <c r="K16" s="29">
        <v>72</v>
      </c>
      <c r="L16" s="60">
        <f t="shared" si="2"/>
        <v>62</v>
      </c>
      <c r="M16" s="60">
        <v>10</v>
      </c>
      <c r="N16" s="61"/>
      <c r="O16" s="27">
        <v>34</v>
      </c>
      <c r="P16" s="27">
        <v>38</v>
      </c>
      <c r="Q16" s="49"/>
      <c r="R16" s="49"/>
      <c r="S16" s="49"/>
      <c r="T16" s="49"/>
    </row>
    <row r="17" spans="1:20" ht="18" customHeight="1">
      <c r="A17" s="8" t="s">
        <v>122</v>
      </c>
      <c r="B17" s="2" t="s">
        <v>79</v>
      </c>
      <c r="C17" s="26"/>
      <c r="D17" s="28"/>
      <c r="E17" s="30"/>
      <c r="F17" s="62"/>
      <c r="G17" s="31" t="s">
        <v>58</v>
      </c>
      <c r="H17" s="63"/>
      <c r="I17" s="29">
        <f t="shared" si="0"/>
        <v>54</v>
      </c>
      <c r="J17" s="29">
        <f>K17/2</f>
        <v>18</v>
      </c>
      <c r="K17" s="29">
        <v>36</v>
      </c>
      <c r="L17" s="60">
        <f>K17-M17</f>
        <v>26</v>
      </c>
      <c r="M17" s="60">
        <v>10</v>
      </c>
      <c r="N17" s="61"/>
      <c r="O17" s="49"/>
      <c r="P17" s="49"/>
      <c r="Q17" s="62"/>
      <c r="R17" s="62"/>
      <c r="S17" s="49">
        <v>36</v>
      </c>
      <c r="T17" s="49"/>
    </row>
    <row r="18" spans="1:20" ht="18" customHeight="1">
      <c r="A18" s="81" t="s">
        <v>134</v>
      </c>
      <c r="B18" s="82"/>
      <c r="C18" s="26"/>
      <c r="D18" s="28"/>
      <c r="E18" s="27"/>
      <c r="F18" s="31"/>
      <c r="G18" s="48"/>
      <c r="H18" s="62"/>
      <c r="I18" s="29"/>
      <c r="J18" s="29"/>
      <c r="K18" s="29"/>
      <c r="L18" s="60"/>
      <c r="M18" s="60"/>
      <c r="N18" s="61"/>
      <c r="O18" s="27"/>
      <c r="P18" s="27"/>
      <c r="Q18" s="49"/>
      <c r="R18" s="49"/>
      <c r="S18" s="49"/>
      <c r="T18" s="49"/>
    </row>
    <row r="19" spans="1:20" ht="18" customHeight="1">
      <c r="A19" s="8" t="s">
        <v>123</v>
      </c>
      <c r="B19" s="52" t="s">
        <v>135</v>
      </c>
      <c r="C19" s="26"/>
      <c r="D19" s="28" t="s">
        <v>58</v>
      </c>
      <c r="E19" s="27"/>
      <c r="F19" s="31"/>
      <c r="G19" s="48"/>
      <c r="H19" s="62"/>
      <c r="I19" s="29">
        <v>108</v>
      </c>
      <c r="J19" s="29">
        <v>36</v>
      </c>
      <c r="K19" s="29">
        <v>72</v>
      </c>
      <c r="L19" s="60">
        <v>56</v>
      </c>
      <c r="M19" s="60">
        <v>16</v>
      </c>
      <c r="N19" s="61"/>
      <c r="O19" s="27">
        <v>34</v>
      </c>
      <c r="P19" s="27">
        <v>38</v>
      </c>
      <c r="Q19" s="49"/>
      <c r="R19" s="49"/>
      <c r="S19" s="49"/>
      <c r="T19" s="49"/>
    </row>
    <row r="20" spans="1:20" ht="18" customHeight="1">
      <c r="A20" s="8" t="s">
        <v>124</v>
      </c>
      <c r="B20" s="6" t="s">
        <v>70</v>
      </c>
      <c r="C20" s="26"/>
      <c r="D20" s="28"/>
      <c r="E20" s="27"/>
      <c r="F20" s="31"/>
      <c r="G20" s="48" t="s">
        <v>58</v>
      </c>
      <c r="H20" s="62"/>
      <c r="I20" s="29">
        <f>SUM(J20:K20)</f>
        <v>282</v>
      </c>
      <c r="J20" s="29">
        <f>K20/2</f>
        <v>94</v>
      </c>
      <c r="K20" s="29">
        <v>188</v>
      </c>
      <c r="L20" s="60">
        <f>K20-M20</f>
        <v>88</v>
      </c>
      <c r="M20" s="60">
        <v>100</v>
      </c>
      <c r="N20" s="61"/>
      <c r="O20" s="27">
        <v>34</v>
      </c>
      <c r="P20" s="27">
        <v>20</v>
      </c>
      <c r="Q20" s="49">
        <v>28</v>
      </c>
      <c r="R20" s="49">
        <v>34</v>
      </c>
      <c r="S20" s="49">
        <v>72</v>
      </c>
      <c r="T20" s="49"/>
    </row>
    <row r="21" spans="1:20" ht="18" customHeight="1">
      <c r="A21" s="8" t="s">
        <v>125</v>
      </c>
      <c r="B21" s="2" t="s">
        <v>43</v>
      </c>
      <c r="C21" s="26"/>
      <c r="D21" s="28"/>
      <c r="E21" s="24"/>
      <c r="F21" s="27" t="s">
        <v>110</v>
      </c>
      <c r="G21" s="49"/>
      <c r="H21" s="63"/>
      <c r="I21" s="29">
        <f>SUM(J21:K21)</f>
        <v>270</v>
      </c>
      <c r="J21" s="29">
        <f t="shared" si="1"/>
        <v>90</v>
      </c>
      <c r="K21" s="29">
        <v>180</v>
      </c>
      <c r="L21" s="60">
        <v>160</v>
      </c>
      <c r="M21" s="60">
        <v>20</v>
      </c>
      <c r="N21" s="61"/>
      <c r="O21" s="49">
        <v>51</v>
      </c>
      <c r="P21" s="49">
        <v>58</v>
      </c>
      <c r="Q21" s="49">
        <v>32</v>
      </c>
      <c r="R21" s="49">
        <v>39</v>
      </c>
      <c r="S21" s="49"/>
      <c r="T21" s="49"/>
    </row>
    <row r="22" spans="1:20" ht="18" customHeight="1">
      <c r="A22" s="8" t="s">
        <v>126</v>
      </c>
      <c r="B22" s="2" t="s">
        <v>41</v>
      </c>
      <c r="C22" s="26"/>
      <c r="D22" s="31" t="s">
        <v>58</v>
      </c>
      <c r="E22" s="28"/>
      <c r="F22" s="27"/>
      <c r="G22" s="27"/>
      <c r="H22" s="31"/>
      <c r="I22" s="29">
        <f>SUM(J22:K22)</f>
        <v>225</v>
      </c>
      <c r="J22" s="29">
        <f t="shared" si="1"/>
        <v>75</v>
      </c>
      <c r="K22" s="29">
        <v>150</v>
      </c>
      <c r="L22" s="60">
        <f>K22-M22</f>
        <v>130</v>
      </c>
      <c r="M22" s="60">
        <v>20</v>
      </c>
      <c r="N22" s="61"/>
      <c r="O22" s="27">
        <v>68</v>
      </c>
      <c r="P22" s="27">
        <v>82</v>
      </c>
      <c r="Q22" s="49"/>
      <c r="R22" s="49"/>
      <c r="T22" s="49"/>
    </row>
    <row r="23" spans="1:20" ht="18" customHeight="1">
      <c r="A23" s="8" t="s">
        <v>127</v>
      </c>
      <c r="B23" s="2" t="s">
        <v>40</v>
      </c>
      <c r="C23" s="26"/>
      <c r="D23" s="28"/>
      <c r="E23" s="28"/>
      <c r="F23" s="31"/>
      <c r="G23" s="48"/>
      <c r="H23" s="62" t="s">
        <v>58</v>
      </c>
      <c r="I23" s="29">
        <f>SUM(J23:K23)</f>
        <v>349.5</v>
      </c>
      <c r="J23" s="29">
        <f t="shared" si="1"/>
        <v>116.5</v>
      </c>
      <c r="K23" s="29">
        <v>233</v>
      </c>
      <c r="L23" s="60">
        <f>K23-M23</f>
        <v>193</v>
      </c>
      <c r="M23" s="60">
        <v>40</v>
      </c>
      <c r="N23" s="61"/>
      <c r="O23" s="27">
        <v>34</v>
      </c>
      <c r="P23" s="27">
        <v>25</v>
      </c>
      <c r="Q23" s="49">
        <v>36</v>
      </c>
      <c r="R23" s="49">
        <v>40</v>
      </c>
      <c r="S23" s="49">
        <v>62</v>
      </c>
      <c r="T23" s="49">
        <v>36</v>
      </c>
    </row>
    <row r="24" spans="1:20" ht="18" customHeight="1">
      <c r="A24" s="81" t="s">
        <v>136</v>
      </c>
      <c r="B24" s="82"/>
      <c r="C24" s="31"/>
      <c r="D24" s="27"/>
      <c r="E24" s="27"/>
      <c r="F24" s="24"/>
      <c r="G24" s="27"/>
      <c r="H24" s="40"/>
      <c r="I24" s="29"/>
      <c r="J24" s="29"/>
      <c r="K24" s="29"/>
      <c r="L24" s="60"/>
      <c r="M24" s="60"/>
      <c r="N24" s="61"/>
      <c r="O24" s="49"/>
      <c r="P24" s="49"/>
      <c r="Q24" s="62"/>
      <c r="R24" s="49"/>
      <c r="S24" s="49"/>
      <c r="T24" s="49"/>
    </row>
    <row r="25" spans="1:20" ht="18" customHeight="1">
      <c r="A25" s="8" t="s">
        <v>137</v>
      </c>
      <c r="B25" s="2" t="s">
        <v>71</v>
      </c>
      <c r="C25" s="64"/>
      <c r="D25" s="50" t="s">
        <v>58</v>
      </c>
      <c r="E25" s="53"/>
      <c r="F25" s="54"/>
      <c r="G25" s="65"/>
      <c r="I25" s="29">
        <f>SUM(J25:K25)</f>
        <v>57</v>
      </c>
      <c r="J25" s="29">
        <f t="shared" si="1"/>
        <v>19</v>
      </c>
      <c r="K25" s="29">
        <v>38</v>
      </c>
      <c r="L25" s="60">
        <v>10</v>
      </c>
      <c r="M25" s="60">
        <v>28</v>
      </c>
      <c r="N25" s="61"/>
      <c r="O25" s="49">
        <v>17</v>
      </c>
      <c r="P25" s="49">
        <v>21</v>
      </c>
      <c r="Q25" s="62"/>
      <c r="R25" s="49"/>
      <c r="S25" s="62"/>
      <c r="T25" s="62"/>
    </row>
    <row r="26" spans="1:20" ht="27.75">
      <c r="A26" s="9"/>
      <c r="B26" s="10" t="s">
        <v>105</v>
      </c>
      <c r="C26" s="26"/>
      <c r="D26" s="26"/>
      <c r="E26" s="26"/>
      <c r="F26" s="30"/>
      <c r="G26" s="26"/>
      <c r="H26" s="26"/>
      <c r="I26" s="24">
        <f>I27+I36+I58</f>
        <v>1100</v>
      </c>
      <c r="J26" s="24">
        <f>J27+J36+J58</f>
        <v>380</v>
      </c>
      <c r="K26" s="24">
        <f>K27+K36+K58</f>
        <v>720</v>
      </c>
      <c r="L26" s="24">
        <f>L27+L36</f>
        <v>322</v>
      </c>
      <c r="M26" s="24">
        <f>M27+M36</f>
        <v>216</v>
      </c>
      <c r="N26" s="43">
        <f>N27+N36</f>
        <v>0</v>
      </c>
      <c r="O26" s="49"/>
      <c r="P26" s="49"/>
      <c r="Q26" s="49"/>
      <c r="R26" s="49"/>
      <c r="S26" s="49"/>
      <c r="T26" s="49"/>
    </row>
    <row r="27" spans="1:20" ht="17.25" customHeight="1">
      <c r="A27" s="10" t="s">
        <v>18</v>
      </c>
      <c r="B27" s="10" t="s">
        <v>77</v>
      </c>
      <c r="C27" s="32"/>
      <c r="D27" s="32"/>
      <c r="E27" s="32"/>
      <c r="F27" s="32"/>
      <c r="G27" s="32"/>
      <c r="H27" s="32"/>
      <c r="I27" s="24">
        <f>SUM(I28:I35)</f>
        <v>390</v>
      </c>
      <c r="J27" s="24">
        <f>SUM(J28:J35)</f>
        <v>130</v>
      </c>
      <c r="K27" s="24">
        <f>SUM(K28:K35)</f>
        <v>260</v>
      </c>
      <c r="L27" s="24">
        <f>SUM(L28:L35)</f>
        <v>138</v>
      </c>
      <c r="M27" s="24">
        <f>SUM(M28:M35)</f>
        <v>122</v>
      </c>
      <c r="N27" s="43"/>
      <c r="O27" s="49"/>
      <c r="P27" s="49"/>
      <c r="Q27" s="24"/>
      <c r="R27" s="24"/>
      <c r="S27" s="24"/>
      <c r="T27" s="24"/>
    </row>
    <row r="28" spans="1:20" ht="18" customHeight="1">
      <c r="A28" s="2" t="s">
        <v>45</v>
      </c>
      <c r="B28" s="2" t="s">
        <v>98</v>
      </c>
      <c r="C28" s="26"/>
      <c r="D28" s="26" t="s">
        <v>58</v>
      </c>
      <c r="E28" s="26"/>
      <c r="G28" s="48"/>
      <c r="H28" s="62"/>
      <c r="I28" s="29">
        <f aca="true" t="shared" si="3" ref="I28:I35">SUM(J28:K28)</f>
        <v>48</v>
      </c>
      <c r="J28" s="29">
        <f>K28/2</f>
        <v>16</v>
      </c>
      <c r="K28" s="27">
        <v>32</v>
      </c>
      <c r="L28" s="49">
        <v>12</v>
      </c>
      <c r="M28" s="27">
        <v>20</v>
      </c>
      <c r="N28" s="44"/>
      <c r="O28" s="49"/>
      <c r="P28" s="49">
        <v>32</v>
      </c>
      <c r="Q28" s="27"/>
      <c r="R28" s="27"/>
      <c r="S28" s="27"/>
      <c r="T28" s="27"/>
    </row>
    <row r="29" spans="1:20" ht="18" customHeight="1">
      <c r="A29" s="2" t="s">
        <v>46</v>
      </c>
      <c r="B29" s="2" t="s">
        <v>99</v>
      </c>
      <c r="C29" s="26"/>
      <c r="D29" s="26"/>
      <c r="F29" s="107" t="s">
        <v>129</v>
      </c>
      <c r="G29" s="31"/>
      <c r="H29" s="62"/>
      <c r="I29" s="29">
        <f t="shared" si="3"/>
        <v>48</v>
      </c>
      <c r="J29" s="29">
        <f aca="true" t="shared" si="4" ref="J29:J35">K29/2</f>
        <v>16</v>
      </c>
      <c r="K29" s="27">
        <v>32</v>
      </c>
      <c r="L29" s="49">
        <v>12</v>
      </c>
      <c r="M29" s="27">
        <v>20</v>
      </c>
      <c r="N29" s="44"/>
      <c r="O29" s="49"/>
      <c r="P29" s="49"/>
      <c r="Q29" s="27">
        <v>12</v>
      </c>
      <c r="R29" s="45">
        <v>20</v>
      </c>
      <c r="S29" s="27"/>
      <c r="T29" s="27"/>
    </row>
    <row r="30" spans="1:20" ht="18" customHeight="1">
      <c r="A30" s="2" t="s">
        <v>47</v>
      </c>
      <c r="B30" s="2" t="s">
        <v>100</v>
      </c>
      <c r="D30" s="31"/>
      <c r="E30" s="26"/>
      <c r="F30" s="108"/>
      <c r="G30" s="26"/>
      <c r="H30" s="31"/>
      <c r="I30" s="29">
        <f t="shared" si="3"/>
        <v>48</v>
      </c>
      <c r="J30" s="29">
        <f t="shared" si="4"/>
        <v>16</v>
      </c>
      <c r="K30" s="27">
        <v>32</v>
      </c>
      <c r="L30" s="49">
        <v>20</v>
      </c>
      <c r="M30" s="27">
        <v>12</v>
      </c>
      <c r="N30" s="44"/>
      <c r="O30" s="49"/>
      <c r="P30" s="49"/>
      <c r="Q30" s="27"/>
      <c r="R30" s="27">
        <v>32</v>
      </c>
      <c r="S30" s="27"/>
      <c r="T30" s="27"/>
    </row>
    <row r="31" spans="1:20" ht="18" customHeight="1">
      <c r="A31" s="2" t="s">
        <v>48</v>
      </c>
      <c r="B31" s="2" t="s">
        <v>101</v>
      </c>
      <c r="C31" s="26"/>
      <c r="D31" s="26"/>
      <c r="E31" s="26"/>
      <c r="G31" s="27"/>
      <c r="H31" s="62" t="s">
        <v>110</v>
      </c>
      <c r="I31" s="29">
        <f t="shared" si="3"/>
        <v>48</v>
      </c>
      <c r="J31" s="29">
        <f t="shared" si="4"/>
        <v>16</v>
      </c>
      <c r="K31" s="27">
        <v>32</v>
      </c>
      <c r="L31" s="49">
        <v>20</v>
      </c>
      <c r="M31" s="27">
        <v>12</v>
      </c>
      <c r="N31" s="44"/>
      <c r="O31" s="49"/>
      <c r="P31" s="49"/>
      <c r="Q31" s="40"/>
      <c r="R31" s="76"/>
      <c r="S31" s="45">
        <v>20</v>
      </c>
      <c r="T31" s="27">
        <v>12</v>
      </c>
    </row>
    <row r="32" spans="1:20" ht="18" customHeight="1">
      <c r="A32" s="2" t="s">
        <v>49</v>
      </c>
      <c r="B32" s="17" t="s">
        <v>102</v>
      </c>
      <c r="C32" s="31"/>
      <c r="D32" s="31"/>
      <c r="E32" s="31"/>
      <c r="F32" s="62" t="s">
        <v>110</v>
      </c>
      <c r="G32" s="31"/>
      <c r="H32" s="62"/>
      <c r="I32" s="29">
        <f t="shared" si="3"/>
        <v>48</v>
      </c>
      <c r="J32" s="29">
        <f t="shared" si="4"/>
        <v>16</v>
      </c>
      <c r="K32" s="27">
        <f>SUM(O32:T32)</f>
        <v>32</v>
      </c>
      <c r="L32" s="49">
        <v>16</v>
      </c>
      <c r="M32" s="27">
        <v>16</v>
      </c>
      <c r="N32" s="44"/>
      <c r="O32" s="49"/>
      <c r="P32" s="49"/>
      <c r="Q32" s="27"/>
      <c r="R32" s="27">
        <v>32</v>
      </c>
      <c r="S32" s="27"/>
      <c r="T32" s="27"/>
    </row>
    <row r="33" spans="1:20" ht="18" customHeight="1">
      <c r="A33" s="2" t="s">
        <v>95</v>
      </c>
      <c r="B33" s="20" t="s">
        <v>103</v>
      </c>
      <c r="C33" s="31"/>
      <c r="D33" s="31"/>
      <c r="E33" s="31"/>
      <c r="F33" s="31"/>
      <c r="G33" s="31" t="s">
        <v>58</v>
      </c>
      <c r="H33" s="31"/>
      <c r="I33" s="29">
        <f t="shared" si="3"/>
        <v>48</v>
      </c>
      <c r="J33" s="29">
        <f t="shared" si="4"/>
        <v>16</v>
      </c>
      <c r="K33" s="27">
        <f>SUM(O33:T33)</f>
        <v>32</v>
      </c>
      <c r="L33" s="49">
        <v>16</v>
      </c>
      <c r="M33" s="27">
        <v>16</v>
      </c>
      <c r="N33" s="44"/>
      <c r="O33" s="49"/>
      <c r="P33" s="49"/>
      <c r="Q33" s="27"/>
      <c r="R33" s="27"/>
      <c r="S33" s="27">
        <v>32</v>
      </c>
      <c r="T33" s="27"/>
    </row>
    <row r="34" spans="1:20" ht="18" customHeight="1">
      <c r="A34" s="2" t="s">
        <v>96</v>
      </c>
      <c r="B34" s="9" t="s">
        <v>19</v>
      </c>
      <c r="C34" s="31"/>
      <c r="D34" s="31"/>
      <c r="E34" s="31" t="s">
        <v>58</v>
      </c>
      <c r="G34" s="62"/>
      <c r="H34" s="31"/>
      <c r="I34" s="29">
        <f t="shared" si="3"/>
        <v>48</v>
      </c>
      <c r="J34" s="29">
        <f t="shared" si="4"/>
        <v>16</v>
      </c>
      <c r="K34" s="27">
        <f>SUM(O34:T34)</f>
        <v>32</v>
      </c>
      <c r="L34" s="49">
        <v>16</v>
      </c>
      <c r="M34" s="27">
        <v>16</v>
      </c>
      <c r="N34" s="44"/>
      <c r="O34" s="49"/>
      <c r="P34" s="49"/>
      <c r="Q34" s="27">
        <v>32</v>
      </c>
      <c r="R34" s="27"/>
      <c r="S34" s="27"/>
      <c r="T34" s="27"/>
    </row>
    <row r="35" spans="1:20" ht="18" customHeight="1">
      <c r="A35" s="12" t="s">
        <v>97</v>
      </c>
      <c r="B35" s="21" t="s">
        <v>109</v>
      </c>
      <c r="C35" s="31"/>
      <c r="D35" s="31"/>
      <c r="F35" s="50" t="s">
        <v>58</v>
      </c>
      <c r="H35" s="31"/>
      <c r="I35" s="29">
        <f t="shared" si="3"/>
        <v>54</v>
      </c>
      <c r="J35" s="29">
        <f t="shared" si="4"/>
        <v>18</v>
      </c>
      <c r="K35" s="27">
        <f>SUM(O35:T35)</f>
        <v>36</v>
      </c>
      <c r="L35" s="49">
        <v>26</v>
      </c>
      <c r="M35" s="27">
        <v>10</v>
      </c>
      <c r="N35" s="44"/>
      <c r="O35" s="49"/>
      <c r="P35" s="49"/>
      <c r="Q35" s="62"/>
      <c r="R35" s="27">
        <v>36</v>
      </c>
      <c r="S35" s="27"/>
      <c r="T35" s="27"/>
    </row>
    <row r="36" spans="1:20" ht="18" customHeight="1">
      <c r="A36" s="10" t="s">
        <v>17</v>
      </c>
      <c r="B36" s="22" t="s">
        <v>78</v>
      </c>
      <c r="C36" s="34"/>
      <c r="D36" s="34"/>
      <c r="E36" s="34"/>
      <c r="F36" s="34"/>
      <c r="G36" s="34"/>
      <c r="H36" s="34"/>
      <c r="I36" s="24">
        <f>I37</f>
        <v>630</v>
      </c>
      <c r="J36" s="24">
        <f>J37</f>
        <v>210</v>
      </c>
      <c r="K36" s="24">
        <f>K37</f>
        <v>420</v>
      </c>
      <c r="L36" s="24">
        <f>L37</f>
        <v>184</v>
      </c>
      <c r="M36" s="24">
        <f>M37</f>
        <v>94</v>
      </c>
      <c r="N36" s="44"/>
      <c r="O36" s="49"/>
      <c r="P36" s="49"/>
      <c r="Q36" s="27"/>
      <c r="R36" s="27"/>
      <c r="S36" s="27"/>
      <c r="T36" s="27"/>
    </row>
    <row r="37" spans="1:20" ht="18" customHeight="1">
      <c r="A37" s="10" t="s">
        <v>20</v>
      </c>
      <c r="B37" s="22" t="s">
        <v>21</v>
      </c>
      <c r="C37" s="34"/>
      <c r="D37" s="34"/>
      <c r="E37" s="34"/>
      <c r="F37" s="34"/>
      <c r="G37" s="34"/>
      <c r="H37" s="34"/>
      <c r="I37" s="24">
        <f>I38+I42+I46+I50+I54</f>
        <v>630</v>
      </c>
      <c r="J37" s="24">
        <f>J38+J42+J46+J50+J54</f>
        <v>210</v>
      </c>
      <c r="K37" s="24">
        <f>K38+K42+K46+K50+K55</f>
        <v>420</v>
      </c>
      <c r="L37" s="24">
        <f>L38+L43+L47</f>
        <v>184</v>
      </c>
      <c r="M37" s="24">
        <f>M38+M43+M47</f>
        <v>94</v>
      </c>
      <c r="N37" s="43"/>
      <c r="O37" s="49"/>
      <c r="P37" s="49"/>
      <c r="Q37" s="24"/>
      <c r="R37" s="24"/>
      <c r="S37" s="24"/>
      <c r="T37" s="24"/>
    </row>
    <row r="38" spans="1:20" ht="29.25" customHeight="1">
      <c r="A38" s="13" t="s">
        <v>22</v>
      </c>
      <c r="B38" s="2" t="s">
        <v>82</v>
      </c>
      <c r="C38" s="35"/>
      <c r="D38" s="35"/>
      <c r="E38" s="35"/>
      <c r="F38" s="36" t="s">
        <v>76</v>
      </c>
      <c r="G38" s="66"/>
      <c r="H38" s="67"/>
      <c r="I38" s="27">
        <f>I39</f>
        <v>171</v>
      </c>
      <c r="J38" s="29">
        <f>J39</f>
        <v>57</v>
      </c>
      <c r="K38" s="27">
        <f>K39</f>
        <v>114</v>
      </c>
      <c r="L38" s="27">
        <v>80</v>
      </c>
      <c r="M38" s="27">
        <f>M39</f>
        <v>34</v>
      </c>
      <c r="N38" s="44"/>
      <c r="O38" s="49"/>
      <c r="P38" s="49"/>
      <c r="Q38" s="27"/>
      <c r="R38" s="27"/>
      <c r="S38" s="27"/>
      <c r="T38" s="27"/>
    </row>
    <row r="39" spans="1:20" ht="28.5" customHeight="1">
      <c r="A39" s="13" t="s">
        <v>23</v>
      </c>
      <c r="B39" s="2" t="s">
        <v>83</v>
      </c>
      <c r="C39" s="48"/>
      <c r="D39" s="37"/>
      <c r="E39" s="37"/>
      <c r="F39" s="27" t="s">
        <v>110</v>
      </c>
      <c r="G39" s="37"/>
      <c r="H39" s="48"/>
      <c r="I39" s="29">
        <f>SUM(J39:K39)</f>
        <v>171</v>
      </c>
      <c r="J39" s="29">
        <f>K39/2</f>
        <v>57</v>
      </c>
      <c r="K39" s="27">
        <f>SUM(O39:T39)</f>
        <v>114</v>
      </c>
      <c r="L39" s="49">
        <v>80</v>
      </c>
      <c r="M39" s="27">
        <v>34</v>
      </c>
      <c r="N39" s="44"/>
      <c r="O39" s="49"/>
      <c r="P39" s="49">
        <v>26</v>
      </c>
      <c r="Q39" s="27">
        <v>48</v>
      </c>
      <c r="R39" s="27">
        <v>40</v>
      </c>
      <c r="S39" s="27"/>
      <c r="T39" s="27"/>
    </row>
    <row r="40" spans="1:20" ht="18" customHeight="1">
      <c r="A40" s="13" t="s">
        <v>24</v>
      </c>
      <c r="B40" s="2" t="s">
        <v>60</v>
      </c>
      <c r="C40" s="31"/>
      <c r="D40" s="55" t="s">
        <v>59</v>
      </c>
      <c r="E40" s="27"/>
      <c r="G40" s="31"/>
      <c r="H40" s="48"/>
      <c r="I40" s="29"/>
      <c r="J40" s="29"/>
      <c r="K40" s="27">
        <f>SUM(O40:T40)</f>
        <v>36</v>
      </c>
      <c r="L40" s="49"/>
      <c r="M40" s="27"/>
      <c r="N40" s="44"/>
      <c r="O40" s="68"/>
      <c r="P40" s="68">
        <v>36</v>
      </c>
      <c r="Q40" s="38"/>
      <c r="R40" s="38"/>
      <c r="S40" s="38"/>
      <c r="T40" s="38"/>
    </row>
    <row r="41" spans="1:20" ht="18" customHeight="1">
      <c r="A41" s="13" t="s">
        <v>25</v>
      </c>
      <c r="B41" s="2" t="s">
        <v>61</v>
      </c>
      <c r="C41" s="31"/>
      <c r="D41" s="48"/>
      <c r="E41" s="31"/>
      <c r="F41" s="27" t="s">
        <v>58</v>
      </c>
      <c r="G41" s="48"/>
      <c r="H41" s="31"/>
      <c r="I41" s="29"/>
      <c r="J41" s="29"/>
      <c r="K41" s="27">
        <f>SUM(O41:T41)</f>
        <v>144</v>
      </c>
      <c r="L41" s="49"/>
      <c r="M41" s="27"/>
      <c r="N41" s="44"/>
      <c r="O41" s="68"/>
      <c r="P41" s="68"/>
      <c r="Q41" s="38">
        <v>108</v>
      </c>
      <c r="R41" s="38">
        <v>36</v>
      </c>
      <c r="S41" s="38"/>
      <c r="T41" s="38"/>
    </row>
    <row r="42" spans="1:20" ht="30" customHeight="1">
      <c r="A42" s="13" t="s">
        <v>26</v>
      </c>
      <c r="B42" s="18" t="s">
        <v>113</v>
      </c>
      <c r="C42" s="31"/>
      <c r="D42" s="31"/>
      <c r="E42" s="31"/>
      <c r="F42" s="24" t="s">
        <v>76</v>
      </c>
      <c r="G42" s="63"/>
      <c r="H42" s="67"/>
      <c r="I42" s="27">
        <v>168</v>
      </c>
      <c r="J42" s="27">
        <v>56</v>
      </c>
      <c r="K42" s="27">
        <v>112</v>
      </c>
      <c r="L42" s="27">
        <v>78</v>
      </c>
      <c r="M42" s="27">
        <f>M43</f>
        <v>34</v>
      </c>
      <c r="N42" s="44"/>
      <c r="O42" s="69"/>
      <c r="P42" s="69"/>
      <c r="Q42" s="39"/>
      <c r="R42" s="69"/>
      <c r="S42" s="39"/>
      <c r="T42" s="39"/>
    </row>
    <row r="43" spans="1:20" ht="34.5" customHeight="1">
      <c r="A43" s="13" t="s">
        <v>27</v>
      </c>
      <c r="B43" s="2" t="s">
        <v>92</v>
      </c>
      <c r="C43" s="31"/>
      <c r="D43" s="31"/>
      <c r="E43" s="63"/>
      <c r="F43" s="27" t="s">
        <v>110</v>
      </c>
      <c r="G43" s="63"/>
      <c r="H43" s="24"/>
      <c r="I43" s="27">
        <f>SUM(J43:K43)</f>
        <v>168</v>
      </c>
      <c r="J43" s="27">
        <f>K43/2</f>
        <v>56</v>
      </c>
      <c r="K43" s="27">
        <f>SUM(O43:T43)</f>
        <v>112</v>
      </c>
      <c r="L43" s="49">
        <v>78</v>
      </c>
      <c r="M43" s="49">
        <v>34</v>
      </c>
      <c r="N43" s="44"/>
      <c r="O43" s="49"/>
      <c r="P43" s="49"/>
      <c r="Q43" s="27">
        <v>48</v>
      </c>
      <c r="R43" s="27">
        <v>64</v>
      </c>
      <c r="S43" s="27"/>
      <c r="T43" s="27"/>
    </row>
    <row r="44" spans="1:20" ht="15">
      <c r="A44" s="13" t="s">
        <v>28</v>
      </c>
      <c r="B44" s="2" t="s">
        <v>60</v>
      </c>
      <c r="C44" s="31"/>
      <c r="D44" s="31"/>
      <c r="E44" s="27" t="s">
        <v>59</v>
      </c>
      <c r="G44" s="63"/>
      <c r="H44" s="24"/>
      <c r="I44" s="27"/>
      <c r="J44" s="29"/>
      <c r="K44" s="27">
        <f>SUM(O44:T44)</f>
        <v>72</v>
      </c>
      <c r="L44" s="25"/>
      <c r="M44" s="27"/>
      <c r="N44" s="44"/>
      <c r="O44" s="68"/>
      <c r="P44" s="68"/>
      <c r="Q44" s="38">
        <v>72</v>
      </c>
      <c r="R44" s="38"/>
      <c r="S44" s="70"/>
      <c r="T44" s="38"/>
    </row>
    <row r="45" spans="1:20" ht="17.25" customHeight="1">
      <c r="A45" s="13" t="s">
        <v>29</v>
      </c>
      <c r="B45" s="2" t="s">
        <v>61</v>
      </c>
      <c r="C45" s="31"/>
      <c r="D45" s="31"/>
      <c r="E45" s="63"/>
      <c r="F45" s="27" t="s">
        <v>58</v>
      </c>
      <c r="G45" s="63"/>
      <c r="H45" s="31"/>
      <c r="I45" s="27"/>
      <c r="J45" s="29"/>
      <c r="K45" s="27">
        <f>SUM(O45:T45)</f>
        <v>324</v>
      </c>
      <c r="L45" s="25"/>
      <c r="M45" s="27"/>
      <c r="N45" s="44"/>
      <c r="O45" s="68"/>
      <c r="P45" s="68"/>
      <c r="Q45" s="38">
        <v>0</v>
      </c>
      <c r="R45" s="38">
        <v>324</v>
      </c>
      <c r="S45" s="68"/>
      <c r="T45" s="38"/>
    </row>
    <row r="46" spans="1:20" ht="43.5" customHeight="1">
      <c r="A46" s="13" t="s">
        <v>30</v>
      </c>
      <c r="B46" s="18" t="s">
        <v>106</v>
      </c>
      <c r="C46" s="31"/>
      <c r="D46" s="31"/>
      <c r="E46" s="31"/>
      <c r="F46" s="31"/>
      <c r="G46" s="24" t="s">
        <v>76</v>
      </c>
      <c r="H46" s="31"/>
      <c r="I46" s="27">
        <f>I47</f>
        <v>78</v>
      </c>
      <c r="J46" s="27">
        <f>J47</f>
        <v>26</v>
      </c>
      <c r="K46" s="27">
        <f>K47</f>
        <v>52</v>
      </c>
      <c r="L46" s="27">
        <v>26</v>
      </c>
      <c r="M46" s="27">
        <f>M47</f>
        <v>26</v>
      </c>
      <c r="N46" s="44"/>
      <c r="O46" s="69"/>
      <c r="P46" s="69"/>
      <c r="Q46" s="39"/>
      <c r="R46" s="39"/>
      <c r="S46" s="39"/>
      <c r="T46" s="39"/>
    </row>
    <row r="47" spans="1:20" ht="17.25" customHeight="1">
      <c r="A47" s="13" t="s">
        <v>31</v>
      </c>
      <c r="B47" s="2" t="s">
        <v>114</v>
      </c>
      <c r="C47" s="31"/>
      <c r="D47" s="31"/>
      <c r="E47" s="31"/>
      <c r="F47" s="63"/>
      <c r="G47" s="27" t="s">
        <v>110</v>
      </c>
      <c r="H47" s="24"/>
      <c r="I47" s="27">
        <f>SUM(J47:K47)</f>
        <v>78</v>
      </c>
      <c r="J47" s="27">
        <f>K47/2</f>
        <v>26</v>
      </c>
      <c r="K47" s="27">
        <f>SUM(O47:T47)</f>
        <v>52</v>
      </c>
      <c r="L47" s="49">
        <v>26</v>
      </c>
      <c r="M47" s="27">
        <v>26</v>
      </c>
      <c r="N47" s="44"/>
      <c r="O47" s="49"/>
      <c r="P47" s="49"/>
      <c r="Q47" s="27"/>
      <c r="R47" s="27"/>
      <c r="S47" s="27">
        <v>52</v>
      </c>
      <c r="T47" s="27"/>
    </row>
    <row r="48" spans="1:20" ht="15">
      <c r="A48" s="13" t="s">
        <v>32</v>
      </c>
      <c r="B48" s="2" t="s">
        <v>60</v>
      </c>
      <c r="C48" s="31"/>
      <c r="D48" s="31"/>
      <c r="E48" s="31"/>
      <c r="F48" s="63"/>
      <c r="G48" s="27"/>
      <c r="H48" s="40"/>
      <c r="I48" s="27"/>
      <c r="J48" s="29"/>
      <c r="K48" s="27">
        <v>0</v>
      </c>
      <c r="L48" s="49"/>
      <c r="M48" s="27"/>
      <c r="N48" s="44"/>
      <c r="O48" s="68"/>
      <c r="P48" s="68"/>
      <c r="Q48" s="38"/>
      <c r="R48" s="68"/>
      <c r="S48" s="38"/>
      <c r="T48" s="38"/>
    </row>
    <row r="49" spans="1:20" ht="15">
      <c r="A49" s="13" t="s">
        <v>33</v>
      </c>
      <c r="B49" s="2" t="s">
        <v>61</v>
      </c>
      <c r="C49" s="31"/>
      <c r="D49" s="31"/>
      <c r="E49" s="31"/>
      <c r="F49" s="63"/>
      <c r="G49" s="27" t="s">
        <v>58</v>
      </c>
      <c r="H49" s="40"/>
      <c r="I49" s="27"/>
      <c r="J49" s="29"/>
      <c r="K49" s="27">
        <v>252</v>
      </c>
      <c r="L49" s="49"/>
      <c r="M49" s="27"/>
      <c r="N49" s="44"/>
      <c r="O49" s="68"/>
      <c r="P49" s="68"/>
      <c r="Q49" s="38"/>
      <c r="R49" s="68"/>
      <c r="S49" s="38">
        <v>252</v>
      </c>
      <c r="T49" s="38"/>
    </row>
    <row r="50" spans="1:20" ht="31.5" customHeight="1">
      <c r="A50" s="13" t="s">
        <v>84</v>
      </c>
      <c r="B50" s="18" t="s">
        <v>107</v>
      </c>
      <c r="C50" s="31"/>
      <c r="D50" s="31"/>
      <c r="E50" s="31"/>
      <c r="F50" s="63"/>
      <c r="G50" s="62"/>
      <c r="H50" s="24" t="s">
        <v>76</v>
      </c>
      <c r="I50" s="27">
        <v>117</v>
      </c>
      <c r="J50" s="27">
        <v>39</v>
      </c>
      <c r="K50" s="27">
        <v>78</v>
      </c>
      <c r="L50" s="27">
        <v>48</v>
      </c>
      <c r="M50" s="27">
        <f>M51</f>
        <v>30</v>
      </c>
      <c r="N50" s="44"/>
      <c r="O50" s="69"/>
      <c r="P50" s="69"/>
      <c r="Q50" s="39"/>
      <c r="R50" s="69"/>
      <c r="S50" s="48"/>
      <c r="T50" s="39"/>
    </row>
    <row r="51" spans="1:20" ht="18" customHeight="1">
      <c r="A51" s="13" t="s">
        <v>85</v>
      </c>
      <c r="B51" s="18" t="s">
        <v>94</v>
      </c>
      <c r="C51" s="31"/>
      <c r="D51" s="31"/>
      <c r="E51" s="31"/>
      <c r="F51" s="63"/>
      <c r="G51" s="62"/>
      <c r="H51" s="27" t="s">
        <v>110</v>
      </c>
      <c r="I51" s="27">
        <f>SUM(J51:K51)</f>
        <v>117</v>
      </c>
      <c r="J51" s="29">
        <f>K51/2</f>
        <v>39</v>
      </c>
      <c r="K51" s="27">
        <v>78</v>
      </c>
      <c r="L51" s="49">
        <v>48</v>
      </c>
      <c r="M51" s="27">
        <v>30</v>
      </c>
      <c r="N51" s="44"/>
      <c r="O51" s="69"/>
      <c r="P51" s="69"/>
      <c r="Q51" s="39"/>
      <c r="R51" s="69"/>
      <c r="S51" s="45">
        <v>20</v>
      </c>
      <c r="T51" s="39">
        <v>58</v>
      </c>
    </row>
    <row r="52" spans="1:20" ht="17.25" customHeight="1">
      <c r="A52" s="13" t="s">
        <v>86</v>
      </c>
      <c r="B52" s="2" t="s">
        <v>60</v>
      </c>
      <c r="C52" s="31"/>
      <c r="D52" s="31"/>
      <c r="E52" s="31"/>
      <c r="F52" s="63"/>
      <c r="G52" s="62"/>
      <c r="H52" s="27" t="s">
        <v>59</v>
      </c>
      <c r="I52" s="29"/>
      <c r="J52" s="29"/>
      <c r="K52" s="27">
        <f>SUM(O52:T52)</f>
        <v>72</v>
      </c>
      <c r="L52" s="49"/>
      <c r="M52" s="27"/>
      <c r="N52" s="44"/>
      <c r="O52" s="68"/>
      <c r="P52" s="68"/>
      <c r="Q52" s="38"/>
      <c r="R52" s="68"/>
      <c r="S52" s="71"/>
      <c r="T52" s="38">
        <v>72</v>
      </c>
    </row>
    <row r="53" spans="1:20" ht="17.25" customHeight="1">
      <c r="A53" s="13" t="s">
        <v>87</v>
      </c>
      <c r="B53" s="2" t="s">
        <v>61</v>
      </c>
      <c r="C53" s="31"/>
      <c r="D53" s="31"/>
      <c r="E53" s="31"/>
      <c r="F53" s="63"/>
      <c r="G53" s="62"/>
      <c r="H53" s="27" t="s">
        <v>58</v>
      </c>
      <c r="I53" s="29"/>
      <c r="J53" s="29"/>
      <c r="K53" s="27">
        <f>SUM(O53:T53)</f>
        <v>252</v>
      </c>
      <c r="L53" s="49"/>
      <c r="M53" s="27"/>
      <c r="N53" s="44"/>
      <c r="O53" s="68"/>
      <c r="P53" s="68"/>
      <c r="Q53" s="38"/>
      <c r="R53" s="68"/>
      <c r="S53" s="71"/>
      <c r="T53" s="38">
        <v>252</v>
      </c>
    </row>
    <row r="54" spans="1:20" ht="30" customHeight="1">
      <c r="A54" s="13" t="s">
        <v>88</v>
      </c>
      <c r="B54" s="2" t="s">
        <v>108</v>
      </c>
      <c r="C54" s="31"/>
      <c r="D54" s="31"/>
      <c r="E54" s="31"/>
      <c r="F54" s="63"/>
      <c r="G54" s="62"/>
      <c r="H54" s="24" t="s">
        <v>76</v>
      </c>
      <c r="I54" s="27">
        <f>I55</f>
        <v>96</v>
      </c>
      <c r="J54" s="27">
        <v>32</v>
      </c>
      <c r="K54" s="27">
        <v>64</v>
      </c>
      <c r="L54" s="27">
        <v>34</v>
      </c>
      <c r="M54" s="27">
        <f>M55</f>
        <v>30</v>
      </c>
      <c r="N54" s="44"/>
      <c r="O54" s="69"/>
      <c r="P54" s="69"/>
      <c r="Q54" s="39"/>
      <c r="R54" s="69"/>
      <c r="S54" s="39"/>
      <c r="T54" s="39"/>
    </row>
    <row r="55" spans="1:20" ht="36" customHeight="1">
      <c r="A55" s="13" t="s">
        <v>89</v>
      </c>
      <c r="B55" s="2" t="s">
        <v>93</v>
      </c>
      <c r="C55" s="31"/>
      <c r="D55" s="31"/>
      <c r="E55" s="31"/>
      <c r="F55" s="63"/>
      <c r="G55" s="62"/>
      <c r="H55" s="27" t="s">
        <v>110</v>
      </c>
      <c r="I55" s="29">
        <f>SUM(J55:K55)</f>
        <v>96</v>
      </c>
      <c r="J55" s="27">
        <v>32</v>
      </c>
      <c r="K55" s="27">
        <v>64</v>
      </c>
      <c r="L55" s="49">
        <v>34</v>
      </c>
      <c r="M55" s="27">
        <v>30</v>
      </c>
      <c r="N55" s="44"/>
      <c r="O55" s="69"/>
      <c r="P55" s="69"/>
      <c r="Q55" s="39"/>
      <c r="R55" s="69"/>
      <c r="S55" s="48"/>
      <c r="T55" s="39">
        <v>64</v>
      </c>
    </row>
    <row r="56" spans="1:20" ht="17.25" customHeight="1">
      <c r="A56" s="13" t="s">
        <v>90</v>
      </c>
      <c r="B56" s="2" t="s">
        <v>60</v>
      </c>
      <c r="C56" s="31"/>
      <c r="D56" s="31"/>
      <c r="E56" s="31"/>
      <c r="F56" s="63"/>
      <c r="G56" s="62"/>
      <c r="H56" s="27"/>
      <c r="I56" s="29"/>
      <c r="J56" s="29"/>
      <c r="K56" s="27">
        <f>SUM(O56:T56)</f>
        <v>0</v>
      </c>
      <c r="L56" s="49"/>
      <c r="M56" s="27"/>
      <c r="N56" s="44"/>
      <c r="O56" s="68"/>
      <c r="P56" s="68"/>
      <c r="Q56" s="38"/>
      <c r="R56" s="68"/>
      <c r="S56" s="38"/>
      <c r="T56" s="38"/>
    </row>
    <row r="57" spans="1:20" ht="17.25" customHeight="1">
      <c r="A57" s="13" t="s">
        <v>91</v>
      </c>
      <c r="B57" s="2" t="s">
        <v>61</v>
      </c>
      <c r="C57" s="31"/>
      <c r="D57" s="31"/>
      <c r="E57" s="31"/>
      <c r="F57" s="63"/>
      <c r="G57" s="62"/>
      <c r="H57" s="27" t="s">
        <v>58</v>
      </c>
      <c r="I57" s="29"/>
      <c r="J57" s="29"/>
      <c r="K57" s="27">
        <f>SUM(O57:T57)</f>
        <v>252</v>
      </c>
      <c r="L57" s="49"/>
      <c r="M57" s="27"/>
      <c r="N57" s="44"/>
      <c r="O57" s="68"/>
      <c r="P57" s="68"/>
      <c r="Q57" s="38"/>
      <c r="R57" s="68"/>
      <c r="S57" s="38"/>
      <c r="T57" s="38">
        <v>252</v>
      </c>
    </row>
    <row r="58" spans="1:20" ht="17.25" customHeight="1">
      <c r="A58" s="10" t="s">
        <v>50</v>
      </c>
      <c r="B58" s="19" t="s">
        <v>42</v>
      </c>
      <c r="C58" s="34"/>
      <c r="D58" s="34"/>
      <c r="E58" s="34"/>
      <c r="F58" s="34"/>
      <c r="G58" s="62"/>
      <c r="H58" s="27" t="s">
        <v>58</v>
      </c>
      <c r="I58" s="41">
        <f>SUM(J58:K58)</f>
        <v>80</v>
      </c>
      <c r="J58" s="33">
        <v>40</v>
      </c>
      <c r="K58" s="24">
        <f>SUM(O58:T58)</f>
        <v>40</v>
      </c>
      <c r="L58" s="25">
        <f>K58-M58</f>
        <v>0</v>
      </c>
      <c r="M58" s="24">
        <v>40</v>
      </c>
      <c r="N58" s="44"/>
      <c r="O58" s="49"/>
      <c r="P58" s="49"/>
      <c r="Q58" s="27"/>
      <c r="R58" s="45">
        <v>12</v>
      </c>
      <c r="S58" s="27">
        <v>18</v>
      </c>
      <c r="T58" s="27">
        <v>10</v>
      </c>
    </row>
    <row r="59" spans="1:20" ht="17.25" customHeight="1">
      <c r="A59" s="72"/>
      <c r="B59" s="14" t="s">
        <v>34</v>
      </c>
      <c r="C59" s="42"/>
      <c r="D59" s="42"/>
      <c r="E59" s="42"/>
      <c r="F59" s="42"/>
      <c r="G59" s="42"/>
      <c r="H59" s="42"/>
      <c r="I59" s="33">
        <f>SUM(I8,I26)</f>
        <v>4178</v>
      </c>
      <c r="J59" s="33">
        <f>SUM(J8,J26)</f>
        <v>1406</v>
      </c>
      <c r="K59" s="33">
        <f>SUM(K8,K26)</f>
        <v>2772</v>
      </c>
      <c r="L59" s="24">
        <f>SUM(L36,L27,L8)</f>
        <v>1662</v>
      </c>
      <c r="M59" s="24">
        <f>SUM(M36,M27,M8)</f>
        <v>890</v>
      </c>
      <c r="N59" s="24">
        <f>SUM(N36,N27,N8)</f>
        <v>0</v>
      </c>
      <c r="O59" s="73">
        <f aca="true" t="shared" si="5" ref="O59:T59">SUM(O10:O58)</f>
        <v>612</v>
      </c>
      <c r="P59" s="73">
        <f t="shared" si="5"/>
        <v>792</v>
      </c>
      <c r="Q59" s="73">
        <f t="shared" si="5"/>
        <v>612</v>
      </c>
      <c r="R59" s="73">
        <f t="shared" si="5"/>
        <v>792</v>
      </c>
      <c r="S59" s="73">
        <f t="shared" si="5"/>
        <v>612</v>
      </c>
      <c r="T59" s="73">
        <f t="shared" si="5"/>
        <v>756</v>
      </c>
    </row>
    <row r="60" spans="1:20" ht="17.25" customHeight="1">
      <c r="A60" s="10" t="s">
        <v>35</v>
      </c>
      <c r="B60" s="10" t="s">
        <v>65</v>
      </c>
      <c r="C60" s="11"/>
      <c r="D60" s="11"/>
      <c r="E60" s="11"/>
      <c r="F60" s="11"/>
      <c r="G60" s="11"/>
      <c r="H60" s="11"/>
      <c r="I60" s="74"/>
      <c r="J60" s="74"/>
      <c r="K60" s="47">
        <v>36</v>
      </c>
      <c r="L60" s="74"/>
      <c r="M60" s="74"/>
      <c r="N60" s="72"/>
      <c r="O60" s="72"/>
      <c r="P60" s="72"/>
      <c r="Q60" s="72"/>
      <c r="R60" s="72"/>
      <c r="S60" s="72"/>
      <c r="T60" s="72">
        <v>36</v>
      </c>
    </row>
    <row r="61" spans="1:20" ht="17.25" customHeight="1">
      <c r="A61" s="99" t="s">
        <v>74</v>
      </c>
      <c r="B61" s="99"/>
      <c r="C61" s="99"/>
      <c r="D61" s="99"/>
      <c r="E61" s="99"/>
      <c r="F61" s="99"/>
      <c r="G61" s="99"/>
      <c r="H61" s="99"/>
      <c r="I61" s="99"/>
      <c r="J61" s="15"/>
      <c r="K61" s="98"/>
      <c r="L61" s="78" t="s">
        <v>66</v>
      </c>
      <c r="M61" s="78"/>
      <c r="N61" s="78"/>
      <c r="O61" s="72">
        <f>O59</f>
        <v>612</v>
      </c>
      <c r="P61" s="72">
        <v>756</v>
      </c>
      <c r="Q61" s="72">
        <v>432</v>
      </c>
      <c r="R61" s="72">
        <v>432</v>
      </c>
      <c r="S61" s="72">
        <v>360</v>
      </c>
      <c r="T61" s="72">
        <v>180</v>
      </c>
    </row>
    <row r="62" spans="1:20" ht="17.25" customHeight="1">
      <c r="A62" s="99" t="s">
        <v>63</v>
      </c>
      <c r="B62" s="99"/>
      <c r="C62" s="99"/>
      <c r="D62" s="99"/>
      <c r="E62" s="99"/>
      <c r="F62" s="99"/>
      <c r="G62" s="99"/>
      <c r="H62" s="99"/>
      <c r="I62" s="99"/>
      <c r="J62" s="15"/>
      <c r="K62" s="98"/>
      <c r="L62" s="78" t="s">
        <v>36</v>
      </c>
      <c r="M62" s="78"/>
      <c r="N62" s="78"/>
      <c r="O62" s="74">
        <f aca="true" t="shared" si="6" ref="O62:T63">SUM(O40,O44,O48,O52,O56)</f>
        <v>0</v>
      </c>
      <c r="P62" s="74">
        <f t="shared" si="6"/>
        <v>36</v>
      </c>
      <c r="Q62" s="74">
        <f t="shared" si="6"/>
        <v>72</v>
      </c>
      <c r="R62" s="74">
        <f t="shared" si="6"/>
        <v>0</v>
      </c>
      <c r="S62" s="74">
        <f t="shared" si="6"/>
        <v>0</v>
      </c>
      <c r="T62" s="74">
        <f t="shared" si="6"/>
        <v>72</v>
      </c>
    </row>
    <row r="63" spans="1:20" ht="28.5" customHeight="1">
      <c r="A63" s="78" t="s">
        <v>64</v>
      </c>
      <c r="B63" s="78"/>
      <c r="C63" s="78"/>
      <c r="D63" s="78"/>
      <c r="E63" s="78"/>
      <c r="F63" s="78"/>
      <c r="G63" s="78"/>
      <c r="H63" s="78"/>
      <c r="I63" s="78"/>
      <c r="J63" s="15"/>
      <c r="K63" s="98"/>
      <c r="L63" s="103" t="s">
        <v>75</v>
      </c>
      <c r="M63" s="103"/>
      <c r="N63" s="103"/>
      <c r="O63" s="74">
        <f t="shared" si="6"/>
        <v>0</v>
      </c>
      <c r="P63" s="74">
        <f t="shared" si="6"/>
        <v>0</v>
      </c>
      <c r="Q63" s="74">
        <f t="shared" si="6"/>
        <v>108</v>
      </c>
      <c r="R63" s="74">
        <f t="shared" si="6"/>
        <v>360</v>
      </c>
      <c r="S63" s="74">
        <f t="shared" si="6"/>
        <v>252</v>
      </c>
      <c r="T63" s="74">
        <f t="shared" si="6"/>
        <v>504</v>
      </c>
    </row>
    <row r="64" spans="1:20" ht="17.25" customHeight="1">
      <c r="A64" s="78" t="s">
        <v>68</v>
      </c>
      <c r="B64" s="78"/>
      <c r="C64" s="78"/>
      <c r="D64" s="78"/>
      <c r="E64" s="78"/>
      <c r="F64" s="78"/>
      <c r="G64" s="78"/>
      <c r="H64" s="78"/>
      <c r="I64" s="78"/>
      <c r="J64" s="16"/>
      <c r="K64" s="98"/>
      <c r="L64" s="78" t="s">
        <v>37</v>
      </c>
      <c r="M64" s="78"/>
      <c r="N64" s="78"/>
      <c r="O64" s="74">
        <v>0</v>
      </c>
      <c r="P64" s="74">
        <v>1</v>
      </c>
      <c r="Q64" s="74">
        <v>0</v>
      </c>
      <c r="R64" s="74">
        <v>7</v>
      </c>
      <c r="S64" s="74">
        <v>3</v>
      </c>
      <c r="T64" s="74">
        <v>5</v>
      </c>
    </row>
    <row r="65" spans="1:20" ht="17.25" customHeight="1">
      <c r="A65" s="100"/>
      <c r="B65" s="101"/>
      <c r="C65" s="101"/>
      <c r="D65" s="101"/>
      <c r="E65" s="101"/>
      <c r="F65" s="101"/>
      <c r="G65" s="101"/>
      <c r="H65" s="101"/>
      <c r="I65" s="102"/>
      <c r="J65" s="16"/>
      <c r="K65" s="98"/>
      <c r="L65" s="78" t="s">
        <v>38</v>
      </c>
      <c r="M65" s="78"/>
      <c r="N65" s="78"/>
      <c r="O65" s="74">
        <v>0</v>
      </c>
      <c r="P65" s="74">
        <v>5</v>
      </c>
      <c r="Q65" s="74">
        <v>4</v>
      </c>
      <c r="R65" s="74">
        <v>4</v>
      </c>
      <c r="S65" s="74">
        <v>4</v>
      </c>
      <c r="T65" s="74">
        <v>4</v>
      </c>
    </row>
    <row r="66" spans="1:20" ht="17.25" customHeight="1">
      <c r="A66" s="78"/>
      <c r="B66" s="78"/>
      <c r="C66" s="78"/>
      <c r="D66" s="78"/>
      <c r="E66" s="78"/>
      <c r="F66" s="78"/>
      <c r="G66" s="78"/>
      <c r="H66" s="78"/>
      <c r="I66" s="78"/>
      <c r="J66" s="16"/>
      <c r="K66" s="98"/>
      <c r="L66" s="97" t="s">
        <v>39</v>
      </c>
      <c r="M66" s="97"/>
      <c r="N66" s="97"/>
      <c r="O66" s="74">
        <v>0</v>
      </c>
      <c r="P66" s="74">
        <v>1</v>
      </c>
      <c r="Q66" s="74">
        <v>1</v>
      </c>
      <c r="R66" s="74">
        <v>0</v>
      </c>
      <c r="S66" s="74">
        <v>0</v>
      </c>
      <c r="T66" s="74">
        <v>1</v>
      </c>
    </row>
    <row r="68" spans="18:19" ht="13.5">
      <c r="R68" s="75"/>
      <c r="S68" s="75"/>
    </row>
  </sheetData>
  <sheetProtection/>
  <mergeCells count="40">
    <mergeCell ref="Q4:Q5"/>
    <mergeCell ref="P4:P5"/>
    <mergeCell ref="L61:N61"/>
    <mergeCell ref="L62:N62"/>
    <mergeCell ref="L64:N64"/>
    <mergeCell ref="O2:T2"/>
    <mergeCell ref="O3:P3"/>
    <mergeCell ref="Q3:R3"/>
    <mergeCell ref="S3:T3"/>
    <mergeCell ref="K3:N3"/>
    <mergeCell ref="R4:R5"/>
    <mergeCell ref="L63:N63"/>
    <mergeCell ref="H1:J1"/>
    <mergeCell ref="K1:T1"/>
    <mergeCell ref="F29:F30"/>
    <mergeCell ref="A1:B1"/>
    <mergeCell ref="I2:N2"/>
    <mergeCell ref="T4:T5"/>
    <mergeCell ref="L4:N4"/>
    <mergeCell ref="O4:O5"/>
    <mergeCell ref="I3:I5"/>
    <mergeCell ref="S4:S5"/>
    <mergeCell ref="L66:N66"/>
    <mergeCell ref="K61:K66"/>
    <mergeCell ref="A61:I61"/>
    <mergeCell ref="A66:I66"/>
    <mergeCell ref="A62:I62"/>
    <mergeCell ref="A64:I64"/>
    <mergeCell ref="A65:I65"/>
    <mergeCell ref="A63:I63"/>
    <mergeCell ref="J3:J5"/>
    <mergeCell ref="L65:N65"/>
    <mergeCell ref="A9:B9"/>
    <mergeCell ref="A18:B18"/>
    <mergeCell ref="A24:B24"/>
    <mergeCell ref="C1:D1"/>
    <mergeCell ref="K4:K5"/>
    <mergeCell ref="C2:H4"/>
    <mergeCell ref="B2:B5"/>
    <mergeCell ref="A2:A5"/>
  </mergeCells>
  <printOptions/>
  <pageMargins left="0" right="0" top="0" bottom="0" header="0" footer="0"/>
  <pageSetup horizontalDpi="180" verticalDpi="18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2018-05-16T03:19:45Z</cp:lastPrinted>
  <dcterms:created xsi:type="dcterms:W3CDTF">2006-09-28T05:33:49Z</dcterms:created>
  <dcterms:modified xsi:type="dcterms:W3CDTF">2022-05-26T05:00:00Z</dcterms:modified>
  <cp:category/>
  <cp:version/>
  <cp:contentType/>
  <cp:contentStatus/>
</cp:coreProperties>
</file>